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9120" activeTab="0"/>
  </bookViews>
  <sheets>
    <sheet name="Кровля" sheetId="1" r:id="rId1"/>
  </sheets>
  <definedNames>
    <definedName name="_xlnm.Print_Area" localSheetId="0">'Кровля'!$B$4:$I$48</definedName>
  </definedNames>
  <calcPr fullCalcOnLoad="1"/>
</workbook>
</file>

<file path=xl/sharedStrings.xml><?xml version="1.0" encoding="utf-8"?>
<sst xmlns="http://schemas.openxmlformats.org/spreadsheetml/2006/main" count="93" uniqueCount="62">
  <si>
    <t>Наименование операции</t>
  </si>
  <si>
    <t>Ед. измер</t>
  </si>
  <si>
    <t>Стоимость, руб 
до 100 м2</t>
  </si>
  <si>
    <t>Стоимость, руб 
от 101до300 м2</t>
  </si>
  <si>
    <t>м2</t>
  </si>
  <si>
    <t>Укладка пароизоляции</t>
  </si>
  <si>
    <t>Укладка гидроизоляции</t>
  </si>
  <si>
    <t xml:space="preserve">Монтаж  контр-обрешетки </t>
  </si>
  <si>
    <t>Монтаж водосточной системы ( желоба, трубы, обустройство ендов )</t>
  </si>
  <si>
    <t>мп</t>
  </si>
  <si>
    <t>Установка окон мансардных типа VELUX</t>
  </si>
  <si>
    <t>шт</t>
  </si>
  <si>
    <t>Монтаж металлосайдинга</t>
  </si>
  <si>
    <t>Монтаж сайдинга металлического (полиэстер/пластизол) с доборами)</t>
  </si>
  <si>
    <t>Укладка утеплителя «Теплофол» 10мм</t>
  </si>
  <si>
    <t>Укладка гидро+пароизоляции</t>
  </si>
  <si>
    <t>Прочее</t>
  </si>
  <si>
    <t>выезд</t>
  </si>
  <si>
    <t>Готовые решения мягкая черепица</t>
  </si>
  <si>
    <t>Изоляции</t>
  </si>
  <si>
    <t>Настилка сплошного гидроизоляционного ковра по ОСП под мягкую черепицу</t>
  </si>
  <si>
    <t>Монтаж обрешетки  чистовой сплошной</t>
  </si>
  <si>
    <t>Кровли</t>
  </si>
  <si>
    <t>Стропила, Обрешетки</t>
  </si>
  <si>
    <t>Демонтаж старого кровельного покрытия</t>
  </si>
  <si>
    <t>Водостоки, Доборные элементы, Окна, Карнизы</t>
  </si>
  <si>
    <t>Установка снегозадержателей</t>
  </si>
  <si>
    <t>Обустройство примыканий</t>
  </si>
  <si>
    <t xml:space="preserve">Монтаж обрешетки чистовой  пошаговой </t>
  </si>
  <si>
    <t>Монтаж стропильной конструкции с учетом монтажа мауэрлата</t>
  </si>
  <si>
    <t>Монтаж черновой обрешетки пошаговой</t>
  </si>
  <si>
    <t>Монтаж сплошной обрешетки из ОСП или фанеры под мягкую черепицу</t>
  </si>
  <si>
    <t>Укладка теплоизоляции (утеплителя ) в один слой (50 мм )</t>
  </si>
  <si>
    <t xml:space="preserve">Выезд мастера на замер и консультацию </t>
  </si>
  <si>
    <t>без утепления</t>
  </si>
  <si>
    <t>с утеплением 150мм</t>
  </si>
  <si>
    <t>со стропильной системой без утеп.</t>
  </si>
  <si>
    <t>со стропильной системой и с утеплением 150мм</t>
  </si>
  <si>
    <t xml:space="preserve">Готовые решения </t>
  </si>
  <si>
    <t>Мягкая
черепица</t>
  </si>
  <si>
    <t xml:space="preserve">Укладка  металлочерепицы с полимерным покрытием </t>
  </si>
  <si>
    <t xml:space="preserve">Укладка гофролиста/профнастила с полимерным покрытием </t>
  </si>
  <si>
    <t xml:space="preserve">Укладка гофролиста / профнастила ( оцинков ) </t>
  </si>
  <si>
    <t xml:space="preserve">Укладка ондулина </t>
  </si>
  <si>
    <t xml:space="preserve">Укладка мягкой черепицы TEGOLA/ KATEPAL/ RUFLEX на готовое основание </t>
  </si>
  <si>
    <t xml:space="preserve">Укладка  натуральной черепицы типа BRAAS </t>
  </si>
  <si>
    <t>Монтаж торцевых, карнизных и коньковых планок</t>
  </si>
  <si>
    <t>Металло
черепица</t>
  </si>
  <si>
    <t>Стоимость кровельных работ, руб/м2</t>
  </si>
  <si>
    <t>Комплекс работ</t>
  </si>
  <si>
    <t>Монтаж кровли без утепления</t>
  </si>
  <si>
    <t>Монтаж кровли с утеплением 150мм</t>
  </si>
  <si>
    <t>Монтаж кровли со стропильной системой без утепления</t>
  </si>
  <si>
    <t>Монтаж кровли со стропильной системой и с утеплением 150мм</t>
  </si>
  <si>
    <t xml:space="preserve">Стоимость, руб </t>
  </si>
  <si>
    <t>Подшивка карнизов и фронтонов  софитами ( при ширине выпусков не более 500 мм )</t>
  </si>
  <si>
    <t>Подшивка карнизов и фронтонов  софитами ( при ширине выпусков  более 500 мм )</t>
  </si>
  <si>
    <r>
      <rPr>
        <b/>
        <sz val="12"/>
        <rFont val="Arial Cyr"/>
        <family val="0"/>
      </rPr>
      <t>ОБЩЕСТВО С ОГРАНИЧЕННОЙ
ОТВЕТСТВЕННОСТЬЮ</t>
    </r>
    <r>
      <rPr>
        <b/>
        <sz val="14"/>
        <rFont val="Arial Cyr"/>
        <family val="0"/>
      </rPr>
      <t xml:space="preserve">
</t>
    </r>
    <r>
      <rPr>
        <b/>
        <sz val="22"/>
        <rFont val="Arial Cyr"/>
        <family val="0"/>
      </rPr>
      <t>«СтройМонтажКомплект»</t>
    </r>
    <r>
      <rPr>
        <b/>
        <sz val="14"/>
        <rFont val="Arial Cyr"/>
        <family val="0"/>
      </rPr>
      <t xml:space="preserve">
</t>
    </r>
    <r>
      <rPr>
        <sz val="14"/>
        <rFont val="Arial Cyr"/>
        <family val="0"/>
      </rPr>
      <t xml:space="preserve">
</t>
    </r>
    <r>
      <rPr>
        <sz val="11"/>
        <rFont val="Arial Cyr"/>
        <family val="0"/>
      </rPr>
      <t xml:space="preserve">125055 г.Москва, ул.Лесная, д.35/2, тел.(495) 662-2-661
www.zaboroff.ru E-mail: mail@zaboroff.ru
</t>
    </r>
    <r>
      <rPr>
        <sz val="14"/>
        <rFont val="Arial Cyr"/>
        <family val="0"/>
      </rPr>
      <t xml:space="preserve">
</t>
    </r>
  </si>
  <si>
    <t>Композитная
черепица</t>
  </si>
  <si>
    <t>Натуральная 
черепица</t>
  </si>
  <si>
    <t>Еврошифер 
(Ондулин)</t>
  </si>
  <si>
    <t>Укладка  композитной черепицы ( типа METROBOND, GERARD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</si>
</sst>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sz val="11.5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1" fontId="2" fillId="33" borderId="16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vertical="center" wrapText="1"/>
    </xf>
    <xf numFmtId="1" fontId="2" fillId="33" borderId="18" xfId="0" applyNumberFormat="1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/>
    </xf>
    <xf numFmtId="1" fontId="7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1" fillId="34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1" fillId="34" borderId="0" xfId="0" applyFont="1" applyFill="1" applyAlignment="1">
      <alignment horizontal="right" vertical="center" wrapText="1"/>
    </xf>
    <xf numFmtId="0" fontId="0" fillId="34" borderId="0" xfId="0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66675</xdr:rowOff>
    </xdr:from>
    <xdr:to>
      <xdr:col>1</xdr:col>
      <xdr:colOff>1571625</xdr:colOff>
      <xdr:row>1</xdr:row>
      <xdr:rowOff>866775</xdr:rowOff>
    </xdr:to>
    <xdr:pic>
      <xdr:nvPicPr>
        <xdr:cNvPr id="1" name="Picture 2" descr="см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"/>
          <a:ext cx="1400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showGridLines="0" tabSelected="1" zoomScaleSheetLayoutView="118" zoomScalePageLayoutView="0" workbookViewId="0" topLeftCell="A13">
      <selection activeCell="H17" sqref="H17"/>
    </sheetView>
  </sheetViews>
  <sheetFormatPr defaultColWidth="9.00390625" defaultRowHeight="12.75"/>
  <cols>
    <col min="1" max="1" width="4.625" style="0" customWidth="1"/>
    <col min="2" max="2" width="56.00390625" style="0" customWidth="1"/>
    <col min="3" max="3" width="11.75390625" style="0" customWidth="1"/>
    <col min="4" max="5" width="18.25390625" style="26" hidden="1" customWidth="1"/>
    <col min="6" max="6" width="18.25390625" style="1" customWidth="1"/>
    <col min="7" max="8" width="13.25390625" style="0" customWidth="1"/>
    <col min="9" max="9" width="13.75390625" style="0" customWidth="1"/>
  </cols>
  <sheetData>
    <row r="2" spans="2:6" ht="124.5" customHeight="1">
      <c r="B2" s="66" t="s">
        <v>57</v>
      </c>
      <c r="C2" s="67"/>
      <c r="D2" s="67"/>
      <c r="E2" s="67"/>
      <c r="F2" s="67"/>
    </row>
    <row r="3" ht="13.5" thickBot="1"/>
    <row r="4" spans="2:6" s="5" customFormat="1" ht="30" customHeight="1" thickBot="1">
      <c r="B4" s="2" t="s">
        <v>0</v>
      </c>
      <c r="C4" s="2" t="s">
        <v>1</v>
      </c>
      <c r="D4" s="3" t="s">
        <v>2</v>
      </c>
      <c r="E4" s="3" t="s">
        <v>3</v>
      </c>
      <c r="F4" s="4" t="s">
        <v>54</v>
      </c>
    </row>
    <row r="5" spans="2:6" s="6" customFormat="1" ht="17.25" customHeight="1">
      <c r="B5" s="33" t="s">
        <v>23</v>
      </c>
      <c r="C5" s="34"/>
      <c r="D5" s="35"/>
      <c r="E5" s="35"/>
      <c r="F5" s="34"/>
    </row>
    <row r="6" spans="2:6" s="6" customFormat="1" ht="14.25" customHeight="1">
      <c r="B6" s="11" t="s">
        <v>29</v>
      </c>
      <c r="C6" s="12" t="s">
        <v>4</v>
      </c>
      <c r="D6" s="9">
        <f aca="true" t="shared" si="0" ref="D6:D11">F6*1.5</f>
        <v>675</v>
      </c>
      <c r="E6" s="9">
        <f aca="true" t="shared" si="1" ref="E6:E11">F6*1.2</f>
        <v>540</v>
      </c>
      <c r="F6" s="13">
        <v>450</v>
      </c>
    </row>
    <row r="7" spans="2:6" s="6" customFormat="1" ht="12">
      <c r="B7" s="7" t="s">
        <v>30</v>
      </c>
      <c r="C7" s="8" t="s">
        <v>4</v>
      </c>
      <c r="D7" s="9">
        <f t="shared" si="0"/>
        <v>67.5</v>
      </c>
      <c r="E7" s="9">
        <f t="shared" si="1"/>
        <v>54</v>
      </c>
      <c r="F7" s="10">
        <v>45</v>
      </c>
    </row>
    <row r="8" spans="2:6" s="6" customFormat="1" ht="12">
      <c r="B8" s="11" t="s">
        <v>7</v>
      </c>
      <c r="C8" s="12" t="s">
        <v>4</v>
      </c>
      <c r="D8" s="9">
        <f t="shared" si="0"/>
        <v>45</v>
      </c>
      <c r="E8" s="9">
        <f t="shared" si="1"/>
        <v>36</v>
      </c>
      <c r="F8" s="10">
        <v>30</v>
      </c>
    </row>
    <row r="9" spans="2:6" s="6" customFormat="1" ht="12">
      <c r="B9" s="11" t="s">
        <v>28</v>
      </c>
      <c r="C9" s="12" t="s">
        <v>4</v>
      </c>
      <c r="D9" s="9">
        <f t="shared" si="0"/>
        <v>82.5</v>
      </c>
      <c r="E9" s="9">
        <f t="shared" si="1"/>
        <v>66</v>
      </c>
      <c r="F9" s="13">
        <v>55</v>
      </c>
    </row>
    <row r="10" spans="2:6" s="6" customFormat="1" ht="12">
      <c r="B10" s="11" t="s">
        <v>21</v>
      </c>
      <c r="C10" s="12" t="s">
        <v>4</v>
      </c>
      <c r="D10" s="9">
        <f t="shared" si="0"/>
        <v>150</v>
      </c>
      <c r="E10" s="9">
        <f t="shared" si="1"/>
        <v>120</v>
      </c>
      <c r="F10" s="13">
        <v>100</v>
      </c>
    </row>
    <row r="11" spans="2:6" s="6" customFormat="1" ht="27" customHeight="1" thickBot="1">
      <c r="B11" s="11" t="s">
        <v>31</v>
      </c>
      <c r="C11" s="12" t="s">
        <v>4</v>
      </c>
      <c r="D11" s="9">
        <f t="shared" si="0"/>
        <v>75</v>
      </c>
      <c r="E11" s="9">
        <f t="shared" si="1"/>
        <v>60</v>
      </c>
      <c r="F11" s="13">
        <v>50</v>
      </c>
    </row>
    <row r="12" spans="2:6" s="6" customFormat="1" ht="18" customHeight="1">
      <c r="B12" s="30" t="s">
        <v>19</v>
      </c>
      <c r="C12" s="31"/>
      <c r="D12" s="32"/>
      <c r="E12" s="32"/>
      <c r="F12" s="31"/>
    </row>
    <row r="13" spans="2:6" s="6" customFormat="1" ht="12">
      <c r="B13" s="7" t="s">
        <v>5</v>
      </c>
      <c r="C13" s="8" t="s">
        <v>4</v>
      </c>
      <c r="D13" s="9">
        <f aca="true" t="shared" si="2" ref="D13:D24">F13*1.5</f>
        <v>67.5</v>
      </c>
      <c r="E13" s="9">
        <f aca="true" t="shared" si="3" ref="E13:E37">F13*1.2</f>
        <v>54</v>
      </c>
      <c r="F13" s="10">
        <v>45</v>
      </c>
    </row>
    <row r="14" spans="2:6" s="6" customFormat="1" ht="12">
      <c r="B14" s="11" t="s">
        <v>32</v>
      </c>
      <c r="C14" s="12" t="s">
        <v>4</v>
      </c>
      <c r="D14" s="9">
        <f t="shared" si="2"/>
        <v>60</v>
      </c>
      <c r="E14" s="9">
        <f t="shared" si="3"/>
        <v>48</v>
      </c>
      <c r="F14" s="10">
        <v>40</v>
      </c>
    </row>
    <row r="15" spans="2:6" s="6" customFormat="1" ht="12">
      <c r="B15" s="11" t="s">
        <v>6</v>
      </c>
      <c r="C15" s="12" t="s">
        <v>4</v>
      </c>
      <c r="D15" s="9">
        <f t="shared" si="2"/>
        <v>67.5</v>
      </c>
      <c r="E15" s="9">
        <f t="shared" si="3"/>
        <v>54</v>
      </c>
      <c r="F15" s="10">
        <v>45</v>
      </c>
    </row>
    <row r="16" spans="2:6" s="6" customFormat="1" ht="27" customHeight="1">
      <c r="B16" s="11" t="s">
        <v>20</v>
      </c>
      <c r="C16" s="12" t="s">
        <v>4</v>
      </c>
      <c r="D16" s="29">
        <f>F16*1.5</f>
        <v>75</v>
      </c>
      <c r="E16" s="29">
        <f>F16*1.2</f>
        <v>60</v>
      </c>
      <c r="F16" s="13">
        <v>50</v>
      </c>
    </row>
    <row r="17" spans="2:6" s="6" customFormat="1" ht="17.25" customHeight="1">
      <c r="B17" s="33" t="s">
        <v>22</v>
      </c>
      <c r="C17" s="34"/>
      <c r="D17" s="35"/>
      <c r="E17" s="35"/>
      <c r="F17" s="34"/>
    </row>
    <row r="18" spans="2:6" s="6" customFormat="1" ht="14.25" customHeight="1">
      <c r="B18" s="11" t="s">
        <v>40</v>
      </c>
      <c r="C18" s="12" t="s">
        <v>4</v>
      </c>
      <c r="D18" s="9">
        <f t="shared" si="2"/>
        <v>450</v>
      </c>
      <c r="E18" s="9">
        <f t="shared" si="3"/>
        <v>360</v>
      </c>
      <c r="F18" s="13">
        <v>300</v>
      </c>
    </row>
    <row r="19" spans="2:6" s="6" customFormat="1" ht="14.25" customHeight="1">
      <c r="B19" s="11" t="s">
        <v>61</v>
      </c>
      <c r="C19" s="12" t="s">
        <v>4</v>
      </c>
      <c r="D19" s="9">
        <f>F19*1.5</f>
        <v>750</v>
      </c>
      <c r="E19" s="9">
        <f>F19*1.2</f>
        <v>600</v>
      </c>
      <c r="F19" s="13">
        <v>500</v>
      </c>
    </row>
    <row r="20" spans="2:6" s="6" customFormat="1" ht="15.75" customHeight="1">
      <c r="B20" s="11" t="s">
        <v>41</v>
      </c>
      <c r="C20" s="12" t="s">
        <v>4</v>
      </c>
      <c r="D20" s="9">
        <f t="shared" si="2"/>
        <v>450</v>
      </c>
      <c r="E20" s="9">
        <f t="shared" si="3"/>
        <v>360</v>
      </c>
      <c r="F20" s="13">
        <v>300</v>
      </c>
    </row>
    <row r="21" spans="2:6" s="6" customFormat="1" ht="14.25" customHeight="1">
      <c r="B21" s="11" t="s">
        <v>42</v>
      </c>
      <c r="C21" s="12" t="s">
        <v>4</v>
      </c>
      <c r="D21" s="9">
        <f t="shared" si="2"/>
        <v>375</v>
      </c>
      <c r="E21" s="9">
        <f t="shared" si="3"/>
        <v>300</v>
      </c>
      <c r="F21" s="13">
        <v>250</v>
      </c>
    </row>
    <row r="22" spans="2:6" s="6" customFormat="1" ht="12">
      <c r="B22" s="11" t="s">
        <v>43</v>
      </c>
      <c r="C22" s="12" t="s">
        <v>4</v>
      </c>
      <c r="D22" s="9">
        <f t="shared" si="2"/>
        <v>375</v>
      </c>
      <c r="E22" s="9">
        <f t="shared" si="3"/>
        <v>300</v>
      </c>
      <c r="F22" s="13">
        <v>250</v>
      </c>
    </row>
    <row r="23" spans="2:6" s="6" customFormat="1" ht="26.25" customHeight="1">
      <c r="B23" s="11" t="s">
        <v>44</v>
      </c>
      <c r="C23" s="12" t="s">
        <v>4</v>
      </c>
      <c r="D23" s="9">
        <f t="shared" si="2"/>
        <v>750</v>
      </c>
      <c r="E23" s="9">
        <f t="shared" si="3"/>
        <v>600</v>
      </c>
      <c r="F23" s="13">
        <v>500</v>
      </c>
    </row>
    <row r="24" spans="2:6" s="6" customFormat="1" ht="12">
      <c r="B24" s="11" t="s">
        <v>45</v>
      </c>
      <c r="C24" s="12" t="s">
        <v>4</v>
      </c>
      <c r="D24" s="9">
        <f t="shared" si="2"/>
        <v>825</v>
      </c>
      <c r="E24" s="9">
        <f t="shared" si="3"/>
        <v>660</v>
      </c>
      <c r="F24" s="13">
        <v>550</v>
      </c>
    </row>
    <row r="25" spans="2:6" s="6" customFormat="1" ht="18" customHeight="1">
      <c r="B25" s="36" t="s">
        <v>25</v>
      </c>
      <c r="C25" s="37"/>
      <c r="D25" s="35"/>
      <c r="E25" s="35"/>
      <c r="F25" s="37"/>
    </row>
    <row r="26" spans="2:6" s="6" customFormat="1" ht="18" customHeight="1">
      <c r="B26" s="15" t="s">
        <v>8</v>
      </c>
      <c r="C26" s="13" t="s">
        <v>9</v>
      </c>
      <c r="D26" s="9">
        <f>F26*1.5</f>
        <v>375</v>
      </c>
      <c r="E26" s="9">
        <f t="shared" si="3"/>
        <v>300</v>
      </c>
      <c r="F26" s="13">
        <v>250</v>
      </c>
    </row>
    <row r="27" spans="2:6" s="6" customFormat="1" ht="16.5" customHeight="1">
      <c r="B27" s="15" t="s">
        <v>46</v>
      </c>
      <c r="C27" s="13" t="s">
        <v>9</v>
      </c>
      <c r="D27" s="9">
        <f>F27*1.5</f>
        <v>150</v>
      </c>
      <c r="E27" s="9">
        <f>F27*1.2</f>
        <v>120</v>
      </c>
      <c r="F27" s="13">
        <v>100</v>
      </c>
    </row>
    <row r="28" spans="2:6" s="6" customFormat="1" ht="16.5" customHeight="1">
      <c r="B28" s="15" t="s">
        <v>26</v>
      </c>
      <c r="C28" s="13" t="s">
        <v>9</v>
      </c>
      <c r="D28" s="9">
        <f>F28*1.5</f>
        <v>450</v>
      </c>
      <c r="E28" s="9">
        <f>F28*1.2</f>
        <v>360</v>
      </c>
      <c r="F28" s="13">
        <v>300</v>
      </c>
    </row>
    <row r="29" spans="2:6" s="6" customFormat="1" ht="15" customHeight="1">
      <c r="B29" s="15" t="s">
        <v>27</v>
      </c>
      <c r="C29" s="13" t="s">
        <v>9</v>
      </c>
      <c r="D29" s="9">
        <f>F29*1.5</f>
        <v>375</v>
      </c>
      <c r="E29" s="9">
        <f>F29*1.2</f>
        <v>300</v>
      </c>
      <c r="F29" s="13">
        <v>250</v>
      </c>
    </row>
    <row r="30" spans="2:6" s="6" customFormat="1" ht="24.75" customHeight="1">
      <c r="B30" s="56" t="s">
        <v>55</v>
      </c>
      <c r="C30" s="13" t="s">
        <v>9</v>
      </c>
      <c r="D30" s="9">
        <f>F30*1.5</f>
        <v>375</v>
      </c>
      <c r="E30" s="9">
        <f t="shared" si="3"/>
        <v>300</v>
      </c>
      <c r="F30" s="13">
        <v>250</v>
      </c>
    </row>
    <row r="31" spans="2:6" s="6" customFormat="1" ht="0.75" customHeight="1" hidden="1">
      <c r="B31" s="56"/>
      <c r="C31" s="13" t="s">
        <v>9</v>
      </c>
      <c r="D31" s="16">
        <v>350</v>
      </c>
      <c r="E31" s="9">
        <f t="shared" si="3"/>
        <v>420</v>
      </c>
      <c r="F31" s="13">
        <v>350</v>
      </c>
    </row>
    <row r="32" spans="2:6" s="6" customFormat="1" ht="24.75" customHeight="1">
      <c r="B32" s="17" t="s">
        <v>56</v>
      </c>
      <c r="C32" s="13" t="s">
        <v>4</v>
      </c>
      <c r="D32" s="9">
        <f>F32*1.5</f>
        <v>750</v>
      </c>
      <c r="E32" s="9">
        <f>F32*1.2</f>
        <v>600</v>
      </c>
      <c r="F32" s="13">
        <v>500</v>
      </c>
    </row>
    <row r="33" spans="2:6" s="6" customFormat="1" ht="12.75" thickBot="1">
      <c r="B33" s="17" t="s">
        <v>10</v>
      </c>
      <c r="C33" s="14" t="s">
        <v>11</v>
      </c>
      <c r="D33" s="9">
        <f>F33*1.5</f>
        <v>7500</v>
      </c>
      <c r="E33" s="9">
        <f t="shared" si="3"/>
        <v>6000</v>
      </c>
      <c r="F33" s="14">
        <v>5000</v>
      </c>
    </row>
    <row r="34" spans="2:6" s="6" customFormat="1" ht="18.75" customHeight="1">
      <c r="B34" s="41" t="s">
        <v>12</v>
      </c>
      <c r="C34" s="42"/>
      <c r="D34" s="43"/>
      <c r="E34" s="43"/>
      <c r="F34" s="44"/>
    </row>
    <row r="35" spans="2:6" s="6" customFormat="1" ht="24">
      <c r="B35" s="11" t="s">
        <v>13</v>
      </c>
      <c r="C35" s="12" t="s">
        <v>4</v>
      </c>
      <c r="D35" s="29">
        <f>F35*1.5</f>
        <v>825</v>
      </c>
      <c r="E35" s="29">
        <f t="shared" si="3"/>
        <v>660</v>
      </c>
      <c r="F35" s="13">
        <v>550</v>
      </c>
    </row>
    <row r="36" spans="2:6" s="6" customFormat="1" ht="12">
      <c r="B36" s="11" t="s">
        <v>14</v>
      </c>
      <c r="C36" s="12" t="s">
        <v>4</v>
      </c>
      <c r="D36" s="29">
        <f>F36*1.5</f>
        <v>75</v>
      </c>
      <c r="E36" s="29">
        <f t="shared" si="3"/>
        <v>60</v>
      </c>
      <c r="F36" s="13">
        <v>50</v>
      </c>
    </row>
    <row r="37" spans="2:6" s="6" customFormat="1" ht="12">
      <c r="B37" s="11" t="s">
        <v>15</v>
      </c>
      <c r="C37" s="12" t="s">
        <v>4</v>
      </c>
      <c r="D37" s="29">
        <f>F37*1.5</f>
        <v>150</v>
      </c>
      <c r="E37" s="29">
        <f t="shared" si="3"/>
        <v>120</v>
      </c>
      <c r="F37" s="13">
        <v>100</v>
      </c>
    </row>
    <row r="38" spans="2:6" s="6" customFormat="1" ht="18.75" customHeight="1">
      <c r="B38" s="36" t="s">
        <v>16</v>
      </c>
      <c r="C38" s="47"/>
      <c r="D38" s="48"/>
      <c r="E38" s="48"/>
      <c r="F38" s="47"/>
    </row>
    <row r="39" spans="2:6" s="6" customFormat="1" ht="12">
      <c r="B39" s="11" t="s">
        <v>24</v>
      </c>
      <c r="C39" s="12" t="s">
        <v>4</v>
      </c>
      <c r="D39" s="29">
        <f>F39*1.5</f>
        <v>105</v>
      </c>
      <c r="E39" s="29">
        <f>F39*1.2</f>
        <v>84</v>
      </c>
      <c r="F39" s="13">
        <v>70</v>
      </c>
    </row>
    <row r="40" spans="2:6" s="6" customFormat="1" ht="12">
      <c r="B40" s="15" t="s">
        <v>33</v>
      </c>
      <c r="C40" s="13" t="s">
        <v>17</v>
      </c>
      <c r="D40" s="16">
        <v>1500</v>
      </c>
      <c r="E40" s="16">
        <v>1500</v>
      </c>
      <c r="F40" s="13">
        <v>1500</v>
      </c>
    </row>
    <row r="41" spans="2:6" s="6" customFormat="1" ht="12">
      <c r="B41" s="49"/>
      <c r="C41" s="45"/>
      <c r="D41" s="46"/>
      <c r="E41" s="46"/>
      <c r="F41" s="45"/>
    </row>
    <row r="42" spans="2:9" s="6" customFormat="1" ht="42.75" customHeight="1">
      <c r="B42" s="62" t="s">
        <v>38</v>
      </c>
      <c r="C42" s="63"/>
      <c r="D42" s="63"/>
      <c r="E42" s="63"/>
      <c r="F42" s="63"/>
      <c r="G42" s="63"/>
      <c r="H42" s="63"/>
      <c r="I42" s="63"/>
    </row>
    <row r="43" spans="2:9" s="6" customFormat="1" ht="28.5" customHeight="1">
      <c r="B43" s="64" t="s">
        <v>49</v>
      </c>
      <c r="C43" s="60" t="s">
        <v>48</v>
      </c>
      <c r="D43" s="61"/>
      <c r="E43" s="61"/>
      <c r="F43" s="61"/>
      <c r="G43" s="61"/>
      <c r="H43" s="61"/>
      <c r="I43" s="61"/>
    </row>
    <row r="44" spans="2:9" s="6" customFormat="1" ht="27.75" customHeight="1">
      <c r="B44" s="65"/>
      <c r="C44" s="53" t="s">
        <v>47</v>
      </c>
      <c r="D44" s="54"/>
      <c r="E44" s="55" t="s">
        <v>47</v>
      </c>
      <c r="F44" s="55" t="s">
        <v>39</v>
      </c>
      <c r="G44" s="55" t="s">
        <v>58</v>
      </c>
      <c r="H44" s="55" t="s">
        <v>59</v>
      </c>
      <c r="I44" s="55" t="s">
        <v>60</v>
      </c>
    </row>
    <row r="45" spans="2:9" s="21" customFormat="1" ht="15" customHeight="1">
      <c r="B45" s="38" t="s">
        <v>50</v>
      </c>
      <c r="C45" s="40">
        <f>F15+F8+F9+F18</f>
        <v>430</v>
      </c>
      <c r="D45" s="40">
        <f>E7+E15+E8+E9+E18</f>
        <v>570</v>
      </c>
      <c r="E45" s="40">
        <f>F15+F8+F9+F18</f>
        <v>430</v>
      </c>
      <c r="F45" s="39">
        <f>F15+F8+F9+F11+F16+F23</f>
        <v>730</v>
      </c>
      <c r="G45" s="39">
        <f>F15+F8+F9+F19</f>
        <v>630</v>
      </c>
      <c r="H45" s="39">
        <f>F15+F8+F9+F24</f>
        <v>680</v>
      </c>
      <c r="I45" s="39">
        <f>F15+F8+F9+F22</f>
        <v>380</v>
      </c>
    </row>
    <row r="46" spans="2:9" s="21" customFormat="1" ht="15" customHeight="1">
      <c r="B46" s="50" t="s">
        <v>51</v>
      </c>
      <c r="C46" s="51">
        <f>F7+F13+3*F14+C45</f>
        <v>640</v>
      </c>
      <c r="D46" s="51">
        <f>E7+E13+E15+E8+E9+E18+E14*2</f>
        <v>720</v>
      </c>
      <c r="E46" s="51">
        <f>F7+F13+E45+3*F14</f>
        <v>640</v>
      </c>
      <c r="F46" s="52">
        <f>F7+F13+3*F14+F45</f>
        <v>940</v>
      </c>
      <c r="G46" s="52">
        <f>F7+F13+3*F14+G45</f>
        <v>840</v>
      </c>
      <c r="H46" s="52">
        <f>F7+F13+3*F14+H45</f>
        <v>890</v>
      </c>
      <c r="I46" s="52">
        <f>F7+F13+3*F14+I45</f>
        <v>590</v>
      </c>
    </row>
    <row r="47" spans="2:9" s="21" customFormat="1" ht="15" customHeight="1">
      <c r="B47" s="38" t="s">
        <v>52</v>
      </c>
      <c r="C47" s="40">
        <f>F6+C45</f>
        <v>880</v>
      </c>
      <c r="D47" s="40">
        <f>E7+E15+E8+E9+E18+E6</f>
        <v>1110</v>
      </c>
      <c r="E47" s="40">
        <f>F6+E45</f>
        <v>880</v>
      </c>
      <c r="F47" s="39">
        <f>F45+F6</f>
        <v>1180</v>
      </c>
      <c r="G47" s="39">
        <f>F6+G45</f>
        <v>1080</v>
      </c>
      <c r="H47" s="39">
        <f>F6+H45</f>
        <v>1130</v>
      </c>
      <c r="I47" s="39">
        <f>F6+I45</f>
        <v>830</v>
      </c>
    </row>
    <row r="48" spans="2:9" s="21" customFormat="1" ht="15" customHeight="1">
      <c r="B48" s="50" t="s">
        <v>53</v>
      </c>
      <c r="C48" s="51">
        <f>F6+C46</f>
        <v>1090</v>
      </c>
      <c r="D48" s="51">
        <f>E7+E13+E14*2+E15+E8+E9+E18+E6</f>
        <v>1260</v>
      </c>
      <c r="E48" s="51">
        <f>F6+E46</f>
        <v>1090</v>
      </c>
      <c r="F48" s="52">
        <f>F46+F6</f>
        <v>1390</v>
      </c>
      <c r="G48" s="52">
        <f>F6+G46</f>
        <v>1290</v>
      </c>
      <c r="H48" s="52">
        <f>F6+H46</f>
        <v>1340</v>
      </c>
      <c r="I48" s="52">
        <f>F6+I46</f>
        <v>1040</v>
      </c>
    </row>
    <row r="49" spans="2:6" s="6" customFormat="1" ht="16.5" hidden="1" thickBot="1">
      <c r="B49" s="57" t="s">
        <v>18</v>
      </c>
      <c r="C49" s="58"/>
      <c r="D49" s="58"/>
      <c r="E49" s="58"/>
      <c r="F49" s="59"/>
    </row>
    <row r="50" spans="2:6" s="21" customFormat="1" ht="12" hidden="1">
      <c r="B50" s="18" t="s">
        <v>34</v>
      </c>
      <c r="C50" s="19" t="s">
        <v>4</v>
      </c>
      <c r="D50" s="20">
        <f>D7+D15+D8+D9+D11+D16+D23</f>
        <v>1162.5</v>
      </c>
      <c r="E50" s="20">
        <f>E7+E15+E8+E9+E11+E16+E23</f>
        <v>930</v>
      </c>
      <c r="F50" s="20">
        <f>F7+F15+F8+F9+F11+F16+F23</f>
        <v>775</v>
      </c>
    </row>
    <row r="51" spans="2:6" s="21" customFormat="1" ht="12" hidden="1">
      <c r="B51" s="18" t="s">
        <v>35</v>
      </c>
      <c r="C51" s="19" t="s">
        <v>4</v>
      </c>
      <c r="D51" s="20">
        <f>D7+D13+D14*2+D15+D8+D9+D11+D16+D23</f>
        <v>1350</v>
      </c>
      <c r="E51" s="20">
        <f>E7+E13+E14*2+E15+E8+E9+E11+E16+E23</f>
        <v>1080</v>
      </c>
      <c r="F51" s="20">
        <f>F7+F13+F14*2+F15+F8+F9+F11+F16+F23</f>
        <v>900</v>
      </c>
    </row>
    <row r="52" spans="2:6" s="21" customFormat="1" ht="12" hidden="1">
      <c r="B52" s="18" t="s">
        <v>36</v>
      </c>
      <c r="C52" s="19" t="s">
        <v>4</v>
      </c>
      <c r="D52" s="20">
        <f>D7+D15+D8+D9+D11+D16+D23+D6</f>
        <v>1837.5</v>
      </c>
      <c r="E52" s="20">
        <f>E7+E15+E8+E9+E11+E16+E23+E6</f>
        <v>1470</v>
      </c>
      <c r="F52" s="20">
        <f>F7+F15+F8+F9+F11+F16+F23+F6</f>
        <v>1225</v>
      </c>
    </row>
    <row r="53" spans="2:6" s="21" customFormat="1" ht="12" hidden="1">
      <c r="B53" s="18" t="s">
        <v>37</v>
      </c>
      <c r="C53" s="19" t="s">
        <v>4</v>
      </c>
      <c r="D53" s="20">
        <f>D7+D13+D14*2+D15+D8+D9+D11+D23+D6+D16</f>
        <v>2025</v>
      </c>
      <c r="E53" s="20">
        <f>E7+E13+E14*2+E15+E8+E9+E11+E23+E6+E16</f>
        <v>1620</v>
      </c>
      <c r="F53" s="20">
        <f>F7+F13+F14*2+F15+F8+F9+F11+F23+F6+F16</f>
        <v>1350</v>
      </c>
    </row>
    <row r="54" spans="2:6" s="6" customFormat="1" ht="12">
      <c r="B54" s="28"/>
      <c r="C54" s="28"/>
      <c r="D54" s="28"/>
      <c r="E54" s="28"/>
      <c r="F54" s="28"/>
    </row>
    <row r="55" spans="2:6" s="6" customFormat="1" ht="12">
      <c r="B55" s="22"/>
      <c r="D55" s="23"/>
      <c r="E55" s="23"/>
      <c r="F55" s="24"/>
    </row>
    <row r="57" ht="15">
      <c r="B57" s="25"/>
    </row>
    <row r="58" ht="15">
      <c r="B58" s="25"/>
    </row>
    <row r="59" ht="15">
      <c r="B59" s="27"/>
    </row>
  </sheetData>
  <sheetProtection/>
  <mergeCells count="6">
    <mergeCell ref="B2:F2"/>
    <mergeCell ref="B30:B31"/>
    <mergeCell ref="B49:F49"/>
    <mergeCell ref="C43:I43"/>
    <mergeCell ref="B42:I42"/>
    <mergeCell ref="B43:B44"/>
  </mergeCells>
  <printOptions/>
  <pageMargins left="0.1968503937007874" right="0.1968503937007874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Каширин</dc:creator>
  <cp:keywords/>
  <dc:description/>
  <cp:lastModifiedBy>Каширин</cp:lastModifiedBy>
  <cp:lastPrinted>2010-04-01T07:17:34Z</cp:lastPrinted>
  <dcterms:created xsi:type="dcterms:W3CDTF">2008-04-21T09:26:20Z</dcterms:created>
  <dcterms:modified xsi:type="dcterms:W3CDTF">2010-04-19T05:18:42Z</dcterms:modified>
  <cp:category/>
  <cp:version/>
  <cp:contentType/>
  <cp:contentStatus/>
</cp:coreProperties>
</file>